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2860" windowHeight="1215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8" i="1"/>
  <c r="U23" s="1"/>
  <c r="C5"/>
  <c r="U28" l="1"/>
  <c r="U27"/>
  <c r="E23"/>
  <c r="M23"/>
  <c r="Q23"/>
  <c r="C9"/>
  <c r="D23"/>
  <c r="H23"/>
  <c r="L23"/>
  <c r="P23"/>
  <c r="T23"/>
  <c r="C23"/>
  <c r="G23"/>
  <c r="K23"/>
  <c r="O23"/>
  <c r="S23"/>
  <c r="C22"/>
  <c r="F23"/>
  <c r="J23"/>
  <c r="N23"/>
  <c r="R23"/>
  <c r="V23"/>
  <c r="I23"/>
  <c r="C10"/>
  <c r="V28" l="1"/>
  <c r="V27"/>
  <c r="F28"/>
  <c r="F27"/>
  <c r="K28"/>
  <c r="K27"/>
  <c r="P27"/>
  <c r="P28"/>
  <c r="J28"/>
  <c r="J27"/>
  <c r="O28"/>
  <c r="O27"/>
  <c r="T27"/>
  <c r="T28"/>
  <c r="D27"/>
  <c r="D28"/>
  <c r="E28"/>
  <c r="E27"/>
  <c r="N28"/>
  <c r="N27"/>
  <c r="R28"/>
  <c r="R27"/>
  <c r="D22"/>
  <c r="C24"/>
  <c r="C26" s="1"/>
  <c r="G28"/>
  <c r="G27"/>
  <c r="L27"/>
  <c r="L28"/>
  <c r="Q28"/>
  <c r="Q27"/>
  <c r="I28"/>
  <c r="I27"/>
  <c r="S28"/>
  <c r="S27"/>
  <c r="C28"/>
  <c r="C27"/>
  <c r="H27"/>
  <c r="H28"/>
  <c r="M27"/>
  <c r="M28"/>
  <c r="C30" l="1"/>
  <c r="C34" s="1"/>
  <c r="D34" s="1"/>
  <c r="D24"/>
  <c r="D26" s="1"/>
  <c r="D30" s="1"/>
  <c r="E22"/>
  <c r="F22" l="1"/>
  <c r="E24"/>
  <c r="E26" s="1"/>
  <c r="E30" s="1"/>
  <c r="E34" s="1"/>
  <c r="F24" l="1"/>
  <c r="F26" s="1"/>
  <c r="F30" s="1"/>
  <c r="F34" s="1"/>
  <c r="G22"/>
  <c r="G24" l="1"/>
  <c r="G26" s="1"/>
  <c r="G30" s="1"/>
  <c r="G34" s="1"/>
  <c r="H22"/>
  <c r="H24" l="1"/>
  <c r="H26" s="1"/>
  <c r="H30" s="1"/>
  <c r="H34" s="1"/>
  <c r="I22"/>
  <c r="I24" l="1"/>
  <c r="I26" s="1"/>
  <c r="I30" s="1"/>
  <c r="I34" s="1"/>
  <c r="J22"/>
  <c r="J24" l="1"/>
  <c r="J26" s="1"/>
  <c r="J30" s="1"/>
  <c r="J34" s="1"/>
  <c r="K22"/>
  <c r="K24" l="1"/>
  <c r="K26" s="1"/>
  <c r="K30" s="1"/>
  <c r="K34" s="1"/>
  <c r="L22"/>
  <c r="L24" l="1"/>
  <c r="L26" s="1"/>
  <c r="L30" s="1"/>
  <c r="L34" s="1"/>
  <c r="M22"/>
  <c r="M24" l="1"/>
  <c r="M26" s="1"/>
  <c r="M30" s="1"/>
  <c r="M34" s="1"/>
  <c r="N22"/>
  <c r="N24" l="1"/>
  <c r="N26" s="1"/>
  <c r="N30" s="1"/>
  <c r="N34" s="1"/>
  <c r="O22"/>
  <c r="O24" l="1"/>
  <c r="O26" s="1"/>
  <c r="O30" s="1"/>
  <c r="O34" s="1"/>
  <c r="P22"/>
  <c r="P24" l="1"/>
  <c r="P26" s="1"/>
  <c r="P30" s="1"/>
  <c r="P34" s="1"/>
  <c r="Q22"/>
  <c r="Q24" l="1"/>
  <c r="Q26" s="1"/>
  <c r="Q30" s="1"/>
  <c r="Q34" s="1"/>
  <c r="R22"/>
  <c r="R24" l="1"/>
  <c r="R26" s="1"/>
  <c r="R30" s="1"/>
  <c r="R34" s="1"/>
  <c r="S22"/>
  <c r="S24" l="1"/>
  <c r="S26" s="1"/>
  <c r="S30" s="1"/>
  <c r="S34" s="1"/>
  <c r="T22"/>
  <c r="T24" l="1"/>
  <c r="T26" s="1"/>
  <c r="T30" s="1"/>
  <c r="T34" s="1"/>
  <c r="U22"/>
  <c r="U24" l="1"/>
  <c r="U26" s="1"/>
  <c r="U30" s="1"/>
  <c r="U34" s="1"/>
  <c r="V34" s="1"/>
  <c r="V22"/>
  <c r="V24" s="1"/>
  <c r="V26" s="1"/>
  <c r="V30" s="1"/>
</calcChain>
</file>

<file path=xl/sharedStrings.xml><?xml version="1.0" encoding="utf-8"?>
<sst xmlns="http://schemas.openxmlformats.org/spreadsheetml/2006/main" count="90" uniqueCount="57">
  <si>
    <t>Kw</t>
  </si>
  <si>
    <t>Potenza</t>
  </si>
  <si>
    <t>kWh</t>
  </si>
  <si>
    <t>Energia immessa in rete</t>
  </si>
  <si>
    <t>Anno 1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</si>
  <si>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</si>
  <si>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</si>
  <si>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</si>
  <si>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</si>
  <si>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</si>
  <si>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</si>
  <si>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</si>
  <si>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</si>
  <si>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</si>
  <si>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</si>
  <si>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</si>
  <si>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</si>
  <si>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</si>
  <si>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</si>
  <si>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</si>
  <si>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</si>
  <si>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</si>
  <si>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</si>
  <si>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</si>
  <si>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Autoconsumo</t>
  </si>
  <si>
    <t>Immessa in rete</t>
  </si>
  <si>
    <t>Risparmio in bolletta</t>
  </si>
  <si>
    <t>Totale ricavi + risparmio</t>
  </si>
  <si>
    <t>Ammortamento anni</t>
  </si>
  <si>
    <t>Clicca qua per la mappa di produttività</t>
  </si>
  <si>
    <t>Produttività per kW</t>
  </si>
  <si>
    <t>Producibilità annua impianto</t>
  </si>
  <si>
    <t>Impianto su edificio (in verde le caselle che potete editare)</t>
  </si>
  <si>
    <t>Energia acquistata dalla rete</t>
  </si>
  <si>
    <t>Costo dell'impianto (€/kW)</t>
  </si>
  <si>
    <t>€</t>
  </si>
  <si>
    <t>Cassa (entrate-uscite)</t>
  </si>
  <si>
    <t>Ricavo tariffa omnicomprensiva</t>
  </si>
  <si>
    <t xml:space="preserve">Ricavo tariffa autoconsumo </t>
  </si>
  <si>
    <t>Tariffa Omnicomprensiva</t>
  </si>
  <si>
    <t>Tariffa Autoconsumo</t>
  </si>
  <si>
    <t>Impianto da 1 a 3 KW</t>
  </si>
  <si>
    <t>Tabella tariffe primo semestre</t>
  </si>
  <si>
    <t>Tariffa omnicomprensiva</t>
  </si>
  <si>
    <t>Tariffa autoconsumo</t>
  </si>
  <si>
    <t>Impianto da 3 a 20 KW</t>
  </si>
  <si>
    <t>Tabella tariffe secondo semestre</t>
  </si>
  <si>
    <t>Tabella tariffe terzo semestre</t>
  </si>
  <si>
    <t>Tabella tariffe quarto semestre</t>
  </si>
  <si>
    <t>Tabella tariffe quinto semestre</t>
  </si>
  <si>
    <t>TARIFFE DEL PRIMO SEMESTRE (verificare e inserire la tariffa corretta)</t>
  </si>
  <si>
    <t>Costo acquisto kW</t>
  </si>
  <si>
    <t>Produttività (comprende decadimento pannelli)</t>
  </si>
  <si>
    <t>Valori dal 30% al 50%</t>
  </si>
  <si>
    <t>Leggere sulla bolletta</t>
  </si>
  <si>
    <t>Consumo annuo</t>
  </si>
  <si>
    <t>Copiare il valore dalla tabella</t>
  </si>
</sst>
</file>

<file path=xl/styles.xml><?xml version="1.0" encoding="utf-8"?>
<styleSheet xmlns="http://schemas.openxmlformats.org/spreadsheetml/2006/main">
  <numFmts count="2">
    <numFmt numFmtId="164" formatCode="&quot;€&quot;\ #,##0"/>
    <numFmt numFmtId="166" formatCode="#,##0.000"/>
  </numFmts>
  <fonts count="8">
    <font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0" tint="-0.249977111117893"/>
      <name val="Calibri"/>
      <family val="2"/>
    </font>
    <font>
      <b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2" fillId="3" borderId="0" xfId="0" applyFont="1" applyFill="1" applyAlignment="1" applyProtection="1">
      <alignment horizontal="right"/>
      <protection locked="0"/>
    </xf>
    <xf numFmtId="9" fontId="2" fillId="3" borderId="0" xfId="0" applyNumberFormat="1" applyFont="1" applyFill="1" applyProtection="1">
      <protection locked="0"/>
    </xf>
    <xf numFmtId="0" fontId="2" fillId="0" borderId="6" xfId="0" applyFont="1" applyBorder="1" applyAlignment="1"/>
    <xf numFmtId="0" fontId="2" fillId="0" borderId="5" xfId="0" applyFont="1" applyBorder="1" applyAlignment="1"/>
    <xf numFmtId="0" fontId="2" fillId="0" borderId="0" xfId="0" applyFont="1" applyBorder="1" applyAlignment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right"/>
    </xf>
    <xf numFmtId="164" fontId="7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1" applyFont="1" applyAlignment="1" applyProtection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6" fontId="2" fillId="0" borderId="6" xfId="0" applyNumberFormat="1" applyFont="1" applyBorder="1"/>
    <xf numFmtId="166" fontId="2" fillId="0" borderId="9" xfId="0" applyNumberFormat="1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wsenergia.com/fotovoltaico-per-tutti-la-produttivita-degli-impianti-0117.html" TargetMode="External"/><Relationship Id="rId13" Type="http://schemas.openxmlformats.org/officeDocument/2006/relationships/hyperlink" Target="http://newsenergia.com/fotovoltaico-per-tutti-la-produttivita-degli-impianti-0117.html" TargetMode="External"/><Relationship Id="rId3" Type="http://schemas.openxmlformats.org/officeDocument/2006/relationships/hyperlink" Target="http://newsenergia.com/fotovoltaico-per-tutti-la-produttivita-degli-impianti-0117.html" TargetMode="External"/><Relationship Id="rId7" Type="http://schemas.openxmlformats.org/officeDocument/2006/relationships/hyperlink" Target="http://newsenergia.com/fotovoltaico-per-tutti-la-produttivita-degli-impianti-0117.html" TargetMode="External"/><Relationship Id="rId12" Type="http://schemas.openxmlformats.org/officeDocument/2006/relationships/hyperlink" Target="http://newsenergia.com/fotovoltaico-per-tutti-la-produttivita-degli-impianti-0117.html" TargetMode="External"/><Relationship Id="rId2" Type="http://schemas.openxmlformats.org/officeDocument/2006/relationships/hyperlink" Target="http://newsenergia.com/fotovoltaico-per-tutti-la-produttivita-degli-impianti-0117.htm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la-produttivita-degli-impianti-0117.html" TargetMode="External"/><Relationship Id="rId11" Type="http://schemas.openxmlformats.org/officeDocument/2006/relationships/hyperlink" Target="http://newsenergia.com/fotovoltaico-per-tutti-la-produttivita-degli-impianti-011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hyperlink" Target="http://newsenergia.com/fotovoltaico-per-tutti-la-produttivita-degli-impianti-0117.html" TargetMode="External"/><Relationship Id="rId9" Type="http://schemas.openxmlformats.org/officeDocument/2006/relationships/hyperlink" Target="http://newsenergia.com/fotovoltaico-per-tutti-la-produttivita-degli-impianti-0117.html" TargetMode="External"/><Relationship Id="rId14" Type="http://schemas.openxmlformats.org/officeDocument/2006/relationships/hyperlink" Target="http://newsenergia.com/fotovoltaico-per-tutti-la-produttivita-degli-impianti-01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80" zoomScaleNormal="80" workbookViewId="0">
      <selection activeCell="N35" sqref="N35"/>
    </sheetView>
  </sheetViews>
  <sheetFormatPr defaultRowHeight="18.75"/>
  <cols>
    <col min="1" max="1" width="48.85546875" style="2" customWidth="1"/>
    <col min="2" max="2" width="8.42578125" style="2" customWidth="1"/>
    <col min="3" max="3" width="10.7109375" style="3" customWidth="1"/>
    <col min="4" max="4" width="10.7109375" style="1" customWidth="1"/>
    <col min="5" max="22" width="10.7109375" style="2" customWidth="1"/>
    <col min="23" max="16384" width="9.140625" style="2"/>
  </cols>
  <sheetData>
    <row r="1" spans="1:21">
      <c r="A1" s="8" t="s">
        <v>32</v>
      </c>
      <c r="B1" s="8"/>
      <c r="C1" s="8"/>
      <c r="J1" s="28" t="s">
        <v>42</v>
      </c>
      <c r="K1" s="29"/>
      <c r="L1" s="29"/>
      <c r="M1" s="30"/>
      <c r="N1" s="28" t="s">
        <v>46</v>
      </c>
      <c r="O1" s="29"/>
      <c r="P1" s="29"/>
      <c r="Q1" s="30"/>
      <c r="R1" s="28" t="s">
        <v>47</v>
      </c>
      <c r="S1" s="29"/>
      <c r="T1" s="29"/>
      <c r="U1" s="30"/>
    </row>
    <row r="2" spans="1:21">
      <c r="J2" s="31" t="s">
        <v>41</v>
      </c>
      <c r="K2" s="32"/>
      <c r="L2" s="32"/>
      <c r="M2" s="16"/>
      <c r="N2" s="31" t="s">
        <v>41</v>
      </c>
      <c r="O2" s="32"/>
      <c r="P2" s="32"/>
      <c r="Q2" s="16"/>
      <c r="R2" s="31" t="s">
        <v>41</v>
      </c>
      <c r="S2" s="32"/>
      <c r="T2" s="32"/>
      <c r="U2" s="16"/>
    </row>
    <row r="3" spans="1:21">
      <c r="A3" s="2" t="s">
        <v>1</v>
      </c>
      <c r="C3" s="14">
        <v>3</v>
      </c>
      <c r="D3" s="6" t="s">
        <v>0</v>
      </c>
      <c r="E3" s="34"/>
      <c r="F3" s="34"/>
      <c r="G3" s="34"/>
      <c r="H3" s="34"/>
      <c r="J3" s="24" t="s">
        <v>43</v>
      </c>
      <c r="K3" s="25"/>
      <c r="L3" s="25"/>
      <c r="M3" s="37">
        <v>0.23699999999999999</v>
      </c>
      <c r="N3" s="24" t="s">
        <v>43</v>
      </c>
      <c r="O3" s="25"/>
      <c r="P3" s="25"/>
      <c r="Q3" s="37">
        <v>0.20699999999999999</v>
      </c>
      <c r="R3" s="24" t="s">
        <v>43</v>
      </c>
      <c r="S3" s="25"/>
      <c r="T3" s="25"/>
      <c r="U3" s="37">
        <v>0.17799999999999999</v>
      </c>
    </row>
    <row r="4" spans="1:21">
      <c r="A4" s="2" t="s">
        <v>30</v>
      </c>
      <c r="C4" s="14">
        <v>1150</v>
      </c>
      <c r="D4" s="6" t="s">
        <v>2</v>
      </c>
      <c r="E4" s="33" t="s">
        <v>29</v>
      </c>
      <c r="F4" s="33"/>
      <c r="G4" s="33"/>
      <c r="H4" s="33"/>
      <c r="I4" s="33"/>
      <c r="J4" s="24" t="s">
        <v>44</v>
      </c>
      <c r="K4" s="25"/>
      <c r="L4" s="25"/>
      <c r="M4" s="37">
        <v>0.155</v>
      </c>
      <c r="N4" s="24" t="s">
        <v>44</v>
      </c>
      <c r="O4" s="25"/>
      <c r="P4" s="25"/>
      <c r="Q4" s="37">
        <v>0.125</v>
      </c>
      <c r="R4" s="24" t="s">
        <v>44</v>
      </c>
      <c r="S4" s="25"/>
      <c r="T4" s="25"/>
      <c r="U4" s="37">
        <v>9.6000000000000002E-2</v>
      </c>
    </row>
    <row r="5" spans="1:21">
      <c r="A5" s="2" t="s">
        <v>31</v>
      </c>
      <c r="C5" s="5">
        <f>C4*C3</f>
        <v>3450</v>
      </c>
      <c r="D5" s="6" t="s">
        <v>2</v>
      </c>
      <c r="J5" s="17" t="s">
        <v>45</v>
      </c>
      <c r="K5" s="18"/>
      <c r="L5" s="18"/>
      <c r="M5" s="16"/>
      <c r="N5" s="17" t="s">
        <v>45</v>
      </c>
      <c r="O5" s="18"/>
      <c r="P5" s="18"/>
      <c r="Q5" s="16"/>
      <c r="R5" s="17" t="s">
        <v>45</v>
      </c>
      <c r="S5" s="18"/>
      <c r="T5" s="18"/>
      <c r="U5" s="16"/>
    </row>
    <row r="6" spans="1:21">
      <c r="A6" s="2" t="s">
        <v>55</v>
      </c>
      <c r="C6" s="14">
        <v>3000</v>
      </c>
      <c r="D6" s="6" t="s">
        <v>2</v>
      </c>
      <c r="E6" s="35" t="s">
        <v>54</v>
      </c>
      <c r="F6" s="35"/>
      <c r="G6" s="35"/>
      <c r="H6" s="35"/>
      <c r="J6" s="24" t="s">
        <v>43</v>
      </c>
      <c r="K6" s="25"/>
      <c r="L6" s="25"/>
      <c r="M6" s="37">
        <v>0.222</v>
      </c>
      <c r="N6" s="24" t="s">
        <v>43</v>
      </c>
      <c r="O6" s="25"/>
      <c r="P6" s="25"/>
      <c r="Q6" s="37">
        <v>0.19500000000000001</v>
      </c>
      <c r="R6" s="24" t="s">
        <v>43</v>
      </c>
      <c r="S6" s="25"/>
      <c r="T6" s="25"/>
      <c r="U6" s="37">
        <v>0.16900000000000001</v>
      </c>
    </row>
    <row r="7" spans="1:21" ht="19.5" thickBot="1">
      <c r="E7" s="1"/>
      <c r="F7" s="1"/>
      <c r="G7" s="1"/>
      <c r="H7" s="1"/>
      <c r="J7" s="26" t="s">
        <v>44</v>
      </c>
      <c r="K7" s="27"/>
      <c r="L7" s="27"/>
      <c r="M7" s="38">
        <v>0.14000000000000001</v>
      </c>
      <c r="N7" s="26" t="s">
        <v>44</v>
      </c>
      <c r="O7" s="27"/>
      <c r="P7" s="27"/>
      <c r="Q7" s="38">
        <v>1.2999999999999999E-2</v>
      </c>
      <c r="R7" s="26" t="s">
        <v>44</v>
      </c>
      <c r="S7" s="27"/>
      <c r="T7" s="27"/>
      <c r="U7" s="38">
        <v>8.6999999999999994E-2</v>
      </c>
    </row>
    <row r="8" spans="1:21" s="4" customFormat="1" ht="19.5" thickBot="1">
      <c r="A8" s="4" t="s">
        <v>24</v>
      </c>
      <c r="B8" s="15">
        <v>0.5</v>
      </c>
      <c r="C8" s="5">
        <f>C6*B8</f>
        <v>1500</v>
      </c>
      <c r="D8" s="6" t="s">
        <v>2</v>
      </c>
      <c r="E8" s="35" t="s">
        <v>53</v>
      </c>
      <c r="F8" s="35"/>
      <c r="G8" s="35"/>
      <c r="H8" s="35"/>
    </row>
    <row r="9" spans="1:21" s="4" customFormat="1">
      <c r="A9" s="4" t="s">
        <v>3</v>
      </c>
      <c r="C9" s="5">
        <f>C5-C8</f>
        <v>1950</v>
      </c>
      <c r="D9" s="6" t="s">
        <v>2</v>
      </c>
      <c r="J9" s="28" t="s">
        <v>48</v>
      </c>
      <c r="K9" s="29"/>
      <c r="L9" s="29"/>
      <c r="M9" s="30"/>
      <c r="N9" s="28" t="s">
        <v>49</v>
      </c>
      <c r="O9" s="29"/>
      <c r="P9" s="29"/>
      <c r="Q9" s="30"/>
    </row>
    <row r="10" spans="1:21">
      <c r="A10" s="4" t="s">
        <v>33</v>
      </c>
      <c r="C10" s="5">
        <f>C6-C8</f>
        <v>1500</v>
      </c>
      <c r="D10" s="6" t="s">
        <v>2</v>
      </c>
      <c r="J10" s="31" t="s">
        <v>41</v>
      </c>
      <c r="K10" s="32"/>
      <c r="L10" s="32"/>
      <c r="M10" s="16"/>
      <c r="N10" s="31" t="s">
        <v>41</v>
      </c>
      <c r="O10" s="32"/>
      <c r="P10" s="32"/>
      <c r="Q10" s="16"/>
    </row>
    <row r="11" spans="1:21">
      <c r="A11" s="4"/>
      <c r="C11" s="5"/>
      <c r="D11" s="6"/>
      <c r="J11" s="24" t="s">
        <v>43</v>
      </c>
      <c r="K11" s="25"/>
      <c r="L11" s="25"/>
      <c r="M11" s="37">
        <v>0.16400000000000001</v>
      </c>
      <c r="N11" s="24" t="s">
        <v>43</v>
      </c>
      <c r="O11" s="25"/>
      <c r="P11" s="25"/>
      <c r="Q11" s="37">
        <v>0.152</v>
      </c>
    </row>
    <row r="12" spans="1:21">
      <c r="A12" s="4" t="s">
        <v>34</v>
      </c>
      <c r="C12" s="14">
        <v>2500</v>
      </c>
      <c r="D12" s="6" t="s">
        <v>35</v>
      </c>
      <c r="J12" s="24" t="s">
        <v>44</v>
      </c>
      <c r="K12" s="25"/>
      <c r="L12" s="25"/>
      <c r="M12" s="37">
        <v>8.2000000000000003E-2</v>
      </c>
      <c r="N12" s="24" t="s">
        <v>44</v>
      </c>
      <c r="O12" s="25"/>
      <c r="P12" s="25"/>
      <c r="Q12" s="37">
        <v>7.0000000000000007E-2</v>
      </c>
    </row>
    <row r="13" spans="1:21">
      <c r="A13" s="4"/>
      <c r="C13" s="5"/>
      <c r="D13" s="6"/>
      <c r="J13" s="17" t="s">
        <v>45</v>
      </c>
      <c r="K13" s="18"/>
      <c r="L13" s="18"/>
      <c r="M13" s="16"/>
      <c r="N13" s="17" t="s">
        <v>45</v>
      </c>
      <c r="O13" s="18"/>
      <c r="P13" s="18"/>
      <c r="Q13" s="16"/>
    </row>
    <row r="14" spans="1:21">
      <c r="A14" s="19" t="s">
        <v>50</v>
      </c>
      <c r="B14" s="20"/>
      <c r="C14" s="12"/>
      <c r="D14" s="21"/>
      <c r="E14" s="20"/>
      <c r="J14" s="24" t="s">
        <v>43</v>
      </c>
      <c r="K14" s="25"/>
      <c r="L14" s="25"/>
      <c r="M14" s="37">
        <v>0.156</v>
      </c>
      <c r="N14" s="24" t="s">
        <v>43</v>
      </c>
      <c r="O14" s="25"/>
      <c r="P14" s="25"/>
      <c r="Q14" s="37">
        <v>0.14499999999999999</v>
      </c>
    </row>
    <row r="15" spans="1:21" ht="19.5" thickBot="1">
      <c r="A15" s="4" t="s">
        <v>39</v>
      </c>
      <c r="C15" s="14">
        <v>0.23699999999999999</v>
      </c>
      <c r="D15" s="6"/>
      <c r="E15" s="36" t="s">
        <v>56</v>
      </c>
      <c r="F15" s="36"/>
      <c r="G15" s="36"/>
      <c r="H15" s="36"/>
      <c r="J15" s="26" t="s">
        <v>44</v>
      </c>
      <c r="K15" s="27"/>
      <c r="L15" s="27"/>
      <c r="M15" s="38">
        <v>7.3999999999999996E-2</v>
      </c>
      <c r="N15" s="26" t="s">
        <v>44</v>
      </c>
      <c r="O15" s="27"/>
      <c r="P15" s="27"/>
      <c r="Q15" s="38">
        <v>6.3E-2</v>
      </c>
    </row>
    <row r="16" spans="1:21">
      <c r="A16" s="4" t="s">
        <v>40</v>
      </c>
      <c r="C16" s="14">
        <v>0.155</v>
      </c>
      <c r="D16" s="6"/>
      <c r="E16" s="36" t="s">
        <v>56</v>
      </c>
      <c r="F16" s="36"/>
      <c r="G16" s="36"/>
      <c r="H16" s="36"/>
    </row>
    <row r="17" spans="1:22">
      <c r="A17" s="4" t="s">
        <v>51</v>
      </c>
      <c r="C17" s="22">
        <v>0.18</v>
      </c>
      <c r="D17" s="6"/>
    </row>
    <row r="20" spans="1:22">
      <c r="C20" s="9" t="s">
        <v>4</v>
      </c>
      <c r="D20" s="9" t="s">
        <v>5</v>
      </c>
      <c r="E20" s="9" t="s">
        <v>6</v>
      </c>
      <c r="F20" s="9" t="s">
        <v>7</v>
      </c>
      <c r="G20" s="9" t="s">
        <v>8</v>
      </c>
      <c r="H20" s="9" t="s">
        <v>9</v>
      </c>
      <c r="I20" s="9" t="s">
        <v>10</v>
      </c>
      <c r="J20" s="9" t="s">
        <v>11</v>
      </c>
      <c r="K20" s="9" t="s">
        <v>12</v>
      </c>
      <c r="L20" s="9" t="s">
        <v>13</v>
      </c>
      <c r="M20" s="9" t="s">
        <v>14</v>
      </c>
      <c r="N20" s="9" t="s">
        <v>15</v>
      </c>
      <c r="O20" s="9" t="s">
        <v>16</v>
      </c>
      <c r="P20" s="9" t="s">
        <v>17</v>
      </c>
      <c r="Q20" s="9" t="s">
        <v>18</v>
      </c>
      <c r="R20" s="9" t="s">
        <v>19</v>
      </c>
      <c r="S20" s="9" t="s">
        <v>20</v>
      </c>
      <c r="T20" s="9" t="s">
        <v>21</v>
      </c>
      <c r="U20" s="9" t="s">
        <v>22</v>
      </c>
      <c r="V20" s="9" t="s">
        <v>23</v>
      </c>
    </row>
    <row r="21" spans="1:2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4" t="s">
        <v>52</v>
      </c>
      <c r="C22" s="10">
        <f>C5</f>
        <v>3450</v>
      </c>
      <c r="D22" s="10">
        <f t="shared" ref="D22:V22" si="0">C22/100*99.1</f>
        <v>3418.95</v>
      </c>
      <c r="E22" s="10">
        <f t="shared" si="0"/>
        <v>3388.1794499999992</v>
      </c>
      <c r="F22" s="10">
        <f t="shared" si="0"/>
        <v>3357.6858349499989</v>
      </c>
      <c r="G22" s="10">
        <f t="shared" si="0"/>
        <v>3327.4666624354486</v>
      </c>
      <c r="H22" s="10">
        <f t="shared" si="0"/>
        <v>3297.5194624735295</v>
      </c>
      <c r="I22" s="10">
        <f t="shared" si="0"/>
        <v>3267.8417873112676</v>
      </c>
      <c r="J22" s="10">
        <f t="shared" si="0"/>
        <v>3238.4312112254661</v>
      </c>
      <c r="K22" s="10">
        <f t="shared" si="0"/>
        <v>3209.2853303244369</v>
      </c>
      <c r="L22" s="10">
        <f t="shared" si="0"/>
        <v>3180.4017623515165</v>
      </c>
      <c r="M22" s="10">
        <f t="shared" si="0"/>
        <v>3151.7781464903528</v>
      </c>
      <c r="N22" s="10">
        <f t="shared" si="0"/>
        <v>3123.4121431719395</v>
      </c>
      <c r="O22" s="10">
        <f t="shared" si="0"/>
        <v>3095.3014338833918</v>
      </c>
      <c r="P22" s="10">
        <f t="shared" si="0"/>
        <v>3067.443720978441</v>
      </c>
      <c r="Q22" s="10">
        <f t="shared" si="0"/>
        <v>3039.836727489635</v>
      </c>
      <c r="R22" s="10">
        <f t="shared" si="0"/>
        <v>3012.4781969422284</v>
      </c>
      <c r="S22" s="10">
        <f t="shared" si="0"/>
        <v>2985.3658931697482</v>
      </c>
      <c r="T22" s="10">
        <f t="shared" si="0"/>
        <v>2958.4976001312202</v>
      </c>
      <c r="U22" s="10">
        <f t="shared" si="0"/>
        <v>2931.8711217300392</v>
      </c>
      <c r="V22" s="10">
        <f t="shared" si="0"/>
        <v>2905.484281634469</v>
      </c>
    </row>
    <row r="23" spans="1:22">
      <c r="A23" s="4" t="s">
        <v>24</v>
      </c>
      <c r="C23" s="10">
        <f>$C$8</f>
        <v>1500</v>
      </c>
      <c r="D23" s="10">
        <f t="shared" ref="D23:V23" si="1">$C$8</f>
        <v>1500</v>
      </c>
      <c r="E23" s="10">
        <f t="shared" si="1"/>
        <v>1500</v>
      </c>
      <c r="F23" s="10">
        <f t="shared" si="1"/>
        <v>1500</v>
      </c>
      <c r="G23" s="10">
        <f t="shared" si="1"/>
        <v>1500</v>
      </c>
      <c r="H23" s="10">
        <f t="shared" si="1"/>
        <v>1500</v>
      </c>
      <c r="I23" s="10">
        <f t="shared" si="1"/>
        <v>1500</v>
      </c>
      <c r="J23" s="10">
        <f t="shared" si="1"/>
        <v>1500</v>
      </c>
      <c r="K23" s="10">
        <f t="shared" si="1"/>
        <v>1500</v>
      </c>
      <c r="L23" s="10">
        <f t="shared" si="1"/>
        <v>1500</v>
      </c>
      <c r="M23" s="10">
        <f t="shared" si="1"/>
        <v>1500</v>
      </c>
      <c r="N23" s="10">
        <f t="shared" si="1"/>
        <v>1500</v>
      </c>
      <c r="O23" s="10">
        <f t="shared" si="1"/>
        <v>1500</v>
      </c>
      <c r="P23" s="10">
        <f t="shared" si="1"/>
        <v>1500</v>
      </c>
      <c r="Q23" s="10">
        <f t="shared" si="1"/>
        <v>1500</v>
      </c>
      <c r="R23" s="10">
        <f t="shared" si="1"/>
        <v>1500</v>
      </c>
      <c r="S23" s="10">
        <f t="shared" si="1"/>
        <v>1500</v>
      </c>
      <c r="T23" s="10">
        <f t="shared" si="1"/>
        <v>1500</v>
      </c>
      <c r="U23" s="10">
        <f t="shared" si="1"/>
        <v>1500</v>
      </c>
      <c r="V23" s="10">
        <f t="shared" si="1"/>
        <v>1500</v>
      </c>
    </row>
    <row r="24" spans="1:22">
      <c r="A24" s="4" t="s">
        <v>25</v>
      </c>
      <c r="C24" s="10">
        <f>C22-C23</f>
        <v>1950</v>
      </c>
      <c r="D24" s="10">
        <f t="shared" ref="D24:V24" si="2">D22-D23</f>
        <v>1918.9499999999998</v>
      </c>
      <c r="E24" s="10">
        <f t="shared" si="2"/>
        <v>1888.1794499999992</v>
      </c>
      <c r="F24" s="10">
        <f t="shared" si="2"/>
        <v>1857.6858349499989</v>
      </c>
      <c r="G24" s="10">
        <f t="shared" si="2"/>
        <v>1827.4666624354486</v>
      </c>
      <c r="H24" s="10">
        <f t="shared" si="2"/>
        <v>1797.5194624735295</v>
      </c>
      <c r="I24" s="10">
        <f t="shared" si="2"/>
        <v>1767.8417873112676</v>
      </c>
      <c r="J24" s="10">
        <f t="shared" si="2"/>
        <v>1738.4312112254661</v>
      </c>
      <c r="K24" s="10">
        <f t="shared" si="2"/>
        <v>1709.2853303244369</v>
      </c>
      <c r="L24" s="10">
        <f t="shared" si="2"/>
        <v>1680.4017623515165</v>
      </c>
      <c r="M24" s="10">
        <f t="shared" si="2"/>
        <v>1651.7781464903528</v>
      </c>
      <c r="N24" s="10">
        <f t="shared" si="2"/>
        <v>1623.4121431719395</v>
      </c>
      <c r="O24" s="10">
        <f t="shared" si="2"/>
        <v>1595.3014338833918</v>
      </c>
      <c r="P24" s="10">
        <f t="shared" si="2"/>
        <v>1567.443720978441</v>
      </c>
      <c r="Q24" s="10">
        <f t="shared" si="2"/>
        <v>1539.836727489635</v>
      </c>
      <c r="R24" s="10">
        <f t="shared" si="2"/>
        <v>1512.4781969422284</v>
      </c>
      <c r="S24" s="10">
        <f t="shared" si="2"/>
        <v>1485.3658931697482</v>
      </c>
      <c r="T24" s="10">
        <f t="shared" si="2"/>
        <v>1458.4976001312202</v>
      </c>
      <c r="U24" s="10">
        <f t="shared" si="2"/>
        <v>1431.8711217300392</v>
      </c>
      <c r="V24" s="10">
        <f t="shared" si="2"/>
        <v>1405.484281634469</v>
      </c>
    </row>
    <row r="25" spans="1:22">
      <c r="A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>
      <c r="A26" s="4" t="s">
        <v>37</v>
      </c>
      <c r="C26" s="11">
        <f>C24*$C$15</f>
        <v>462.15</v>
      </c>
      <c r="D26" s="11">
        <f t="shared" ref="D26:V26" si="3">D24*$C$15</f>
        <v>454.79114999999996</v>
      </c>
      <c r="E26" s="11">
        <f t="shared" si="3"/>
        <v>447.4985296499998</v>
      </c>
      <c r="F26" s="11">
        <f t="shared" si="3"/>
        <v>440.27154288314972</v>
      </c>
      <c r="G26" s="11">
        <f t="shared" si="3"/>
        <v>433.10959899720132</v>
      </c>
      <c r="H26" s="11">
        <f t="shared" si="3"/>
        <v>426.01211260622648</v>
      </c>
      <c r="I26" s="11">
        <f t="shared" si="3"/>
        <v>418.97850359277038</v>
      </c>
      <c r="J26" s="11">
        <f t="shared" si="3"/>
        <v>412.00819706043546</v>
      </c>
      <c r="K26" s="11">
        <f t="shared" si="3"/>
        <v>405.1006232868915</v>
      </c>
      <c r="L26" s="11">
        <f t="shared" si="3"/>
        <v>398.25521767730936</v>
      </c>
      <c r="M26" s="11">
        <f t="shared" si="3"/>
        <v>391.47142071821361</v>
      </c>
      <c r="N26" s="11">
        <f t="shared" si="3"/>
        <v>384.74867793174963</v>
      </c>
      <c r="O26" s="11">
        <f t="shared" si="3"/>
        <v>378.08643983036387</v>
      </c>
      <c r="P26" s="11">
        <f t="shared" si="3"/>
        <v>371.48416187189048</v>
      </c>
      <c r="Q26" s="11">
        <f t="shared" si="3"/>
        <v>364.94130441504348</v>
      </c>
      <c r="R26" s="11">
        <f t="shared" si="3"/>
        <v>358.45733267530812</v>
      </c>
      <c r="S26" s="11">
        <f t="shared" si="3"/>
        <v>352.03171668123031</v>
      </c>
      <c r="T26" s="11">
        <f t="shared" si="3"/>
        <v>345.66393123109918</v>
      </c>
      <c r="U26" s="11">
        <f t="shared" si="3"/>
        <v>339.35345585001926</v>
      </c>
      <c r="V26" s="11">
        <f t="shared" si="3"/>
        <v>333.09977474736911</v>
      </c>
    </row>
    <row r="27" spans="1:22">
      <c r="A27" s="4" t="s">
        <v>38</v>
      </c>
      <c r="C27" s="11">
        <f>C23*$C$16</f>
        <v>232.5</v>
      </c>
      <c r="D27" s="11">
        <f t="shared" ref="D27:V27" si="4">D23*$C$16</f>
        <v>232.5</v>
      </c>
      <c r="E27" s="11">
        <f t="shared" si="4"/>
        <v>232.5</v>
      </c>
      <c r="F27" s="11">
        <f t="shared" si="4"/>
        <v>232.5</v>
      </c>
      <c r="G27" s="11">
        <f t="shared" si="4"/>
        <v>232.5</v>
      </c>
      <c r="H27" s="11">
        <f t="shared" si="4"/>
        <v>232.5</v>
      </c>
      <c r="I27" s="11">
        <f t="shared" si="4"/>
        <v>232.5</v>
      </c>
      <c r="J27" s="11">
        <f t="shared" si="4"/>
        <v>232.5</v>
      </c>
      <c r="K27" s="11">
        <f t="shared" si="4"/>
        <v>232.5</v>
      </c>
      <c r="L27" s="11">
        <f t="shared" si="4"/>
        <v>232.5</v>
      </c>
      <c r="M27" s="11">
        <f t="shared" si="4"/>
        <v>232.5</v>
      </c>
      <c r="N27" s="11">
        <f t="shared" si="4"/>
        <v>232.5</v>
      </c>
      <c r="O27" s="11">
        <f t="shared" si="4"/>
        <v>232.5</v>
      </c>
      <c r="P27" s="11">
        <f t="shared" si="4"/>
        <v>232.5</v>
      </c>
      <c r="Q27" s="11">
        <f t="shared" si="4"/>
        <v>232.5</v>
      </c>
      <c r="R27" s="11">
        <f t="shared" si="4"/>
        <v>232.5</v>
      </c>
      <c r="S27" s="11">
        <f t="shared" si="4"/>
        <v>232.5</v>
      </c>
      <c r="T27" s="11">
        <f t="shared" si="4"/>
        <v>232.5</v>
      </c>
      <c r="U27" s="11">
        <f t="shared" si="4"/>
        <v>232.5</v>
      </c>
      <c r="V27" s="11">
        <f t="shared" si="4"/>
        <v>232.5</v>
      </c>
    </row>
    <row r="28" spans="1:22">
      <c r="A28" s="4" t="s">
        <v>26</v>
      </c>
      <c r="C28" s="11">
        <f>C23*$C$17</f>
        <v>270</v>
      </c>
      <c r="D28" s="11">
        <f t="shared" ref="D28:V28" si="5">D23*$C$17</f>
        <v>270</v>
      </c>
      <c r="E28" s="11">
        <f t="shared" si="5"/>
        <v>270</v>
      </c>
      <c r="F28" s="11">
        <f t="shared" si="5"/>
        <v>270</v>
      </c>
      <c r="G28" s="11">
        <f t="shared" si="5"/>
        <v>270</v>
      </c>
      <c r="H28" s="11">
        <f t="shared" si="5"/>
        <v>270</v>
      </c>
      <c r="I28" s="11">
        <f t="shared" si="5"/>
        <v>270</v>
      </c>
      <c r="J28" s="11">
        <f t="shared" si="5"/>
        <v>270</v>
      </c>
      <c r="K28" s="11">
        <f t="shared" si="5"/>
        <v>270</v>
      </c>
      <c r="L28" s="11">
        <f t="shared" si="5"/>
        <v>270</v>
      </c>
      <c r="M28" s="11">
        <f t="shared" si="5"/>
        <v>270</v>
      </c>
      <c r="N28" s="11">
        <f t="shared" si="5"/>
        <v>270</v>
      </c>
      <c r="O28" s="11">
        <f t="shared" si="5"/>
        <v>270</v>
      </c>
      <c r="P28" s="11">
        <f t="shared" si="5"/>
        <v>270</v>
      </c>
      <c r="Q28" s="11">
        <f t="shared" si="5"/>
        <v>270</v>
      </c>
      <c r="R28" s="11">
        <f t="shared" si="5"/>
        <v>270</v>
      </c>
      <c r="S28" s="11">
        <f t="shared" si="5"/>
        <v>270</v>
      </c>
      <c r="T28" s="11">
        <f t="shared" si="5"/>
        <v>270</v>
      </c>
      <c r="U28" s="11">
        <f t="shared" si="5"/>
        <v>270</v>
      </c>
      <c r="V28" s="11">
        <f t="shared" si="5"/>
        <v>270</v>
      </c>
    </row>
    <row r="29" spans="1:22">
      <c r="A29" s="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>
      <c r="A30" s="4" t="s">
        <v>27</v>
      </c>
      <c r="C30" s="11">
        <f>SUM(C26:C28)</f>
        <v>964.65</v>
      </c>
      <c r="D30" s="11">
        <f t="shared" ref="D30:V30" si="6">SUM(D26:D28)</f>
        <v>957.29115000000002</v>
      </c>
      <c r="E30" s="11">
        <f t="shared" si="6"/>
        <v>949.9985296499998</v>
      </c>
      <c r="F30" s="11">
        <f t="shared" si="6"/>
        <v>942.77154288314978</v>
      </c>
      <c r="G30" s="11">
        <f t="shared" si="6"/>
        <v>935.60959899720137</v>
      </c>
      <c r="H30" s="11">
        <f t="shared" si="6"/>
        <v>928.51211260622654</v>
      </c>
      <c r="I30" s="11">
        <f t="shared" si="6"/>
        <v>921.47850359277038</v>
      </c>
      <c r="J30" s="11">
        <f t="shared" si="6"/>
        <v>914.50819706043546</v>
      </c>
      <c r="K30" s="11">
        <f t="shared" si="6"/>
        <v>907.6006232868915</v>
      </c>
      <c r="L30" s="11">
        <f t="shared" si="6"/>
        <v>900.75521767730936</v>
      </c>
      <c r="M30" s="11">
        <f t="shared" si="6"/>
        <v>893.97142071821361</v>
      </c>
      <c r="N30" s="11">
        <f t="shared" si="6"/>
        <v>887.24867793174963</v>
      </c>
      <c r="O30" s="11">
        <f t="shared" si="6"/>
        <v>880.58643983036382</v>
      </c>
      <c r="P30" s="11">
        <f t="shared" si="6"/>
        <v>873.98416187189048</v>
      </c>
      <c r="Q30" s="11">
        <f t="shared" si="6"/>
        <v>867.44130441504353</v>
      </c>
      <c r="R30" s="11">
        <f t="shared" si="6"/>
        <v>860.95733267530818</v>
      </c>
      <c r="S30" s="11">
        <f t="shared" si="6"/>
        <v>854.53171668123036</v>
      </c>
      <c r="T30" s="11">
        <f t="shared" si="6"/>
        <v>848.16393123109924</v>
      </c>
      <c r="U30" s="11">
        <f t="shared" si="6"/>
        <v>841.85345585001926</v>
      </c>
      <c r="V30" s="11">
        <f t="shared" si="6"/>
        <v>835.59977474736911</v>
      </c>
    </row>
    <row r="31" spans="1:22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9.5" thickBot="1">
      <c r="A33" s="4" t="s">
        <v>28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9.5" thickBot="1">
      <c r="A34" s="4" t="s">
        <v>36</v>
      </c>
      <c r="C34" s="13">
        <f>-($C$12*$C$3-C30)</f>
        <v>-6535.35</v>
      </c>
      <c r="D34" s="11">
        <f t="shared" ref="D34:V34" si="7">C34+D30</f>
        <v>-5578.0588500000003</v>
      </c>
      <c r="E34" s="11">
        <f t="shared" si="7"/>
        <v>-4628.0603203500004</v>
      </c>
      <c r="F34" s="11">
        <f t="shared" si="7"/>
        <v>-3685.2887774668507</v>
      </c>
      <c r="G34" s="11">
        <f t="shared" si="7"/>
        <v>-2749.6791784696493</v>
      </c>
      <c r="H34" s="11">
        <f t="shared" si="7"/>
        <v>-1821.1670658634227</v>
      </c>
      <c r="I34" s="11">
        <f t="shared" si="7"/>
        <v>-899.68856227065237</v>
      </c>
      <c r="J34" s="11">
        <f t="shared" si="7"/>
        <v>14.819634789783095</v>
      </c>
      <c r="K34" s="11">
        <f t="shared" si="7"/>
        <v>922.4202580766746</v>
      </c>
      <c r="L34" s="11">
        <f t="shared" si="7"/>
        <v>1823.1754757539838</v>
      </c>
      <c r="M34" s="11">
        <f t="shared" si="7"/>
        <v>2717.1468964721976</v>
      </c>
      <c r="N34" s="11">
        <f t="shared" si="7"/>
        <v>3604.3955744039472</v>
      </c>
      <c r="O34" s="11">
        <f t="shared" si="7"/>
        <v>4484.9820142343106</v>
      </c>
      <c r="P34" s="11">
        <f t="shared" si="7"/>
        <v>5358.9661761062007</v>
      </c>
      <c r="Q34" s="11">
        <f t="shared" si="7"/>
        <v>6226.407480521244</v>
      </c>
      <c r="R34" s="11">
        <f t="shared" si="7"/>
        <v>7087.3648131965519</v>
      </c>
      <c r="S34" s="11">
        <f t="shared" si="7"/>
        <v>7941.8965298777821</v>
      </c>
      <c r="T34" s="11">
        <f t="shared" si="7"/>
        <v>8790.060461108882</v>
      </c>
      <c r="U34" s="11">
        <f t="shared" si="7"/>
        <v>9631.9139169589016</v>
      </c>
      <c r="V34" s="23">
        <f t="shared" si="7"/>
        <v>10467.51369170627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6">
    <mergeCell ref="E15:H15"/>
    <mergeCell ref="E16:H16"/>
    <mergeCell ref="E4:I4"/>
    <mergeCell ref="J4:L4"/>
    <mergeCell ref="E8:H8"/>
    <mergeCell ref="E6:H6"/>
    <mergeCell ref="E3:H3"/>
    <mergeCell ref="J6:L6"/>
    <mergeCell ref="J7:L7"/>
    <mergeCell ref="N1:Q1"/>
    <mergeCell ref="N2:P2"/>
    <mergeCell ref="N3:P3"/>
    <mergeCell ref="N4:P4"/>
    <mergeCell ref="N6:P6"/>
    <mergeCell ref="N7:P7"/>
    <mergeCell ref="J1:M1"/>
    <mergeCell ref="J2:L2"/>
    <mergeCell ref="J3:L3"/>
    <mergeCell ref="R1:U1"/>
    <mergeCell ref="R2:T2"/>
    <mergeCell ref="R3:T3"/>
    <mergeCell ref="R4:T4"/>
    <mergeCell ref="R6:T6"/>
    <mergeCell ref="R7:T7"/>
    <mergeCell ref="J9:M9"/>
    <mergeCell ref="J10:L10"/>
    <mergeCell ref="J11:L11"/>
    <mergeCell ref="J12:L12"/>
    <mergeCell ref="J14:L14"/>
    <mergeCell ref="J15:L15"/>
    <mergeCell ref="N9:Q9"/>
    <mergeCell ref="N10:P10"/>
    <mergeCell ref="N11:P11"/>
    <mergeCell ref="N12:P12"/>
    <mergeCell ref="N14:P14"/>
    <mergeCell ref="N15:P15"/>
  </mergeCells>
  <hyperlinks>
    <hyperlink ref="E4:L4" r:id="rId1" display="Clicca qua per la mappa di produttività"/>
    <hyperlink ref="J4:K4" r:id="rId2" display="Clicca qua per la mappa di produttività"/>
    <hyperlink ref="J7:K7" r:id="rId3" display="Clicca qua per la mappa di produttività"/>
    <hyperlink ref="N4:P4" r:id="rId4" display="Clicca qua per la mappa di produttività"/>
    <hyperlink ref="N4:O4" r:id="rId5" display="Clicca qua per la mappa di produttività"/>
    <hyperlink ref="N7:O7" r:id="rId6" display="Clicca qua per la mappa di produttività"/>
    <hyperlink ref="R4:T4" r:id="rId7" display="Clicca qua per la mappa di produttività"/>
    <hyperlink ref="R4:S4" r:id="rId8" display="Clicca qua per la mappa di produttività"/>
    <hyperlink ref="R7:S7" r:id="rId9" display="Clicca qua per la mappa di produttività"/>
    <hyperlink ref="J12:L12" r:id="rId10" display="Clicca qua per la mappa di produttività"/>
    <hyperlink ref="J12:K12" r:id="rId11" display="Clicca qua per la mappa di produttività"/>
    <hyperlink ref="J15:K15" r:id="rId12" display="Clicca qua per la mappa di produttività"/>
    <hyperlink ref="N12:P12" r:id="rId13" display="Clicca qua per la mappa di produttività"/>
    <hyperlink ref="N12:O12" r:id="rId14" display="Clicca qua per la mappa di produttività"/>
    <hyperlink ref="N15:O15" r:id="rId15" display="Clicca qua per la mappa di produttività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Capro</cp:lastModifiedBy>
  <dcterms:created xsi:type="dcterms:W3CDTF">2012-04-18T07:17:45Z</dcterms:created>
  <dcterms:modified xsi:type="dcterms:W3CDTF">2012-04-22T17:58:57Z</dcterms:modified>
</cp:coreProperties>
</file>